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00" activeTab="0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časť'!$A$1:$D$33</definedName>
    <definedName name="_xlnm.Print_Area" localSheetId="0">'rozpočet'!$A$1:$I$22</definedName>
    <definedName name="_xlnm.Print_Area" localSheetId="1">'rozpočet2'!$A$1:$I$21</definedName>
    <definedName name="_xlnm.Print_Area" localSheetId="2">'rozpočet3'!$A$1:$E$38</definedName>
  </definedNames>
  <calcPr fullCalcOnLoad="1"/>
</workbook>
</file>

<file path=xl/sharedStrings.xml><?xml version="1.0" encoding="utf-8"?>
<sst xmlns="http://schemas.openxmlformats.org/spreadsheetml/2006/main" count="177" uniqueCount="139">
  <si>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</si>
  <si>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</si>
  <si>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</si>
  <si>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</si>
  <si>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</si>
  <si>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</si>
  <si>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</si>
  <si>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</si>
  <si>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</si>
  <si>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</si>
  <si>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</si>
  <si>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</si>
  <si>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</si>
  <si>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</si>
  <si>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</si>
  <si>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</si>
  <si>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</si>
  <si>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</si>
  <si>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</si>
  <si>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</si>
  <si>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</si>
  <si>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MaK SsFZ</t>
  </si>
  <si>
    <t>odmeny</t>
  </si>
  <si>
    <t>Porada sekret. ObFZ</t>
  </si>
  <si>
    <t>poštovné a diaľ. známky</t>
  </si>
  <si>
    <t>poistné (autá, DHIM, osoby)</t>
  </si>
  <si>
    <t>nájomné - kanc. priestory</t>
  </si>
  <si>
    <t>I. Nepredv. príjmy (odvol. a námiet. vklady)</t>
  </si>
  <si>
    <t>II. Prestupy a hosťovania a registrácie</t>
  </si>
  <si>
    <t>III. Poplatky a pokuty</t>
  </si>
  <si>
    <t>KR</t>
  </si>
  <si>
    <t>TMK</t>
  </si>
  <si>
    <t>I.</t>
  </si>
  <si>
    <t>II.</t>
  </si>
  <si>
    <t>III.</t>
  </si>
  <si>
    <t>IV.</t>
  </si>
  <si>
    <t>ostatné služby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</si>
  <si>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</si>
  <si>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</si>
  <si>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</si>
  <si>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</si>
  <si>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</si>
  <si>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</si>
  <si>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</si>
  <si>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</si>
  <si>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</si>
  <si>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</si>
  <si>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</si>
  <si>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KR SsFZ + TÚ + UD</t>
  </si>
  <si>
    <t>knihy a časopisy</t>
  </si>
  <si>
    <t>tlačivá a tlač pre komisie</t>
  </si>
  <si>
    <t>telefóny, mobily, internet</t>
  </si>
  <si>
    <t>Schôdzková činnosť</t>
  </si>
  <si>
    <t>I - IV.</t>
  </si>
  <si>
    <t>I. - IV.</t>
  </si>
  <si>
    <t>I. IV.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</si>
  <si>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</si>
  <si>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</si>
  <si>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</si>
  <si>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</si>
  <si>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</si>
  <si>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</si>
  <si>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</si>
  <si>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</si>
  <si>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</si>
  <si>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</si>
  <si>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Predpokladané výdavky</t>
  </si>
  <si>
    <t>Zimný seminár R III. ligy a PT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</si>
  <si>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</si>
  <si>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</si>
  <si>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</si>
  <si>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</si>
  <si>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</si>
  <si>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</si>
  <si>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</si>
  <si>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</si>
  <si>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 xml:space="preserve">nájomné </t>
  </si>
  <si>
    <t>dotácia  na starostlivosť o talentovanú mládež</t>
  </si>
  <si>
    <t>Licenčný seminár DZ</t>
  </si>
  <si>
    <t>ÚD KR</t>
  </si>
  <si>
    <t xml:space="preserve">dotácia na činnosť ObFZ </t>
  </si>
  <si>
    <t>dotácie na činnosť SsFZ a mládež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</si>
  <si>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</si>
  <si>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</si>
  <si>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</si>
  <si>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</si>
  <si>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</si>
  <si>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</si>
  <si>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</si>
  <si>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</si>
  <si>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</si>
  <si>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XVI. Daň z príjmu</t>
  </si>
  <si>
    <t>XVII. Nepredvídané výdavky</t>
  </si>
  <si>
    <t>FP všetkých R- marec</t>
  </si>
  <si>
    <t>Spoločné zasadnutie čl. komisií + VV SsFZ</t>
  </si>
  <si>
    <t>V. Reklama a propagácia (RS, web)</t>
  </si>
  <si>
    <t xml:space="preserve">VII. Dotácie od SFZ </t>
  </si>
  <si>
    <t>VIII. Vklady účastníkov školení a seminárov</t>
  </si>
  <si>
    <t>X. Ostatné príjmy (dary, 2%, marketing)</t>
  </si>
  <si>
    <t>IV. Štartovné poplatky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</si>
  <si>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</si>
  <si>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</si>
  <si>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</si>
  <si>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</si>
  <si>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</si>
  <si>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</si>
  <si>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</si>
  <si>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 a zdrav. poistenie</t>
  </si>
  <si>
    <t>XIII. Zákonné soc.,zdrav.poistenie</t>
  </si>
  <si>
    <t>XVIII. Odpisy</t>
  </si>
  <si>
    <t xml:space="preserve">auditorské služby </t>
  </si>
  <si>
    <t>Vyhlásenie 11-tky SsFZ</t>
  </si>
  <si>
    <t>KŽF SsFZ</t>
  </si>
  <si>
    <t>II. a IV.</t>
  </si>
  <si>
    <t>Doškoľovacie semináre trénerov (8x)</t>
  </si>
  <si>
    <t>I. - IV</t>
  </si>
  <si>
    <t>I.-IV.</t>
  </si>
  <si>
    <t>Letný seminár R a DZ + FP R IV. a V. ligy</t>
  </si>
  <si>
    <t>Školenie a doškolenier R a DZ</t>
  </si>
  <si>
    <t>doškolenie tréneri</t>
  </si>
  <si>
    <t>DDNM (do 2400 €)</t>
  </si>
  <si>
    <t>návrh rozpočtu na rok 2022</t>
  </si>
  <si>
    <t>rozpočet 2022</t>
  </si>
  <si>
    <t>Zimný seminár DZ III., IV. a V. ligy</t>
  </si>
  <si>
    <t>Zimný seminár R IV. a V. ligy</t>
  </si>
  <si>
    <t>Doškoľovací seminár R - licencia A</t>
  </si>
  <si>
    <t>FP III. ligy a PT - máj</t>
  </si>
  <si>
    <t>FP III. ligy + PT - september</t>
  </si>
  <si>
    <t>Rozpočet 2022</t>
  </si>
  <si>
    <t>XVI. Členské príspevky</t>
  </si>
  <si>
    <t>ceny a iné</t>
  </si>
  <si>
    <t>INÉ (KM, DK....)</t>
  </si>
  <si>
    <t>Porady s FK dospelí, mládež</t>
  </si>
  <si>
    <t>IXX.DOM FUTBALU</t>
  </si>
  <si>
    <t>IXX. DOM FUTBALU</t>
  </si>
  <si>
    <t>IX. Vklady FK - R a DZ + kompenzácia R mládež</t>
  </si>
  <si>
    <t>VK SsFZ</t>
  </si>
  <si>
    <t xml:space="preserve">       </t>
  </si>
  <si>
    <t>Aktív ŠTK a KM a KŽF</t>
  </si>
</sst>
</file>

<file path=xl/styles.xml><?xml version="1.0" encoding="utf-8"?>
<styleSheet xmlns="http://schemas.openxmlformats.org/spreadsheetml/2006/main">
  <numFmts count="3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\ &quot;Sk&quot;"/>
    <numFmt numFmtId="183" formatCode="#,##0.00\ _S_k"/>
    <numFmt numFmtId="184" formatCode="#,##0\ _S_k"/>
    <numFmt numFmtId="185" formatCode="0,000\ &quot;Sk&quot;"/>
    <numFmt numFmtId="186" formatCode="0,000\ &quot;Sk&quot;\ä"/>
    <numFmt numFmtId="187" formatCode="0,000,"/>
    <numFmt numFmtId="188" formatCode="0,000\,\-"/>
    <numFmt numFmtId="189" formatCode="00,00\,\50"/>
    <numFmt numFmtId="190" formatCode="000,0\,00"/>
    <numFmt numFmtId="191" formatCode="#,##0.00_ ;\-#,##0.00\ "/>
    <numFmt numFmtId="192" formatCode="#,##0.00\ &quot;€&quot;"/>
    <numFmt numFmtId="193" formatCode="#,##0.00\ _€"/>
  </numFmts>
  <fonts count="56">
    <font>
      <sz val="10"/>
      <name val="Univers CE"/>
      <family val="0"/>
    </font>
    <font>
      <i/>
      <sz val="16"/>
      <name val="Univers CE"/>
      <family val="2"/>
    </font>
    <font>
      <sz val="11"/>
      <name val="Univers CE"/>
      <family val="2"/>
    </font>
    <font>
      <i/>
      <sz val="10"/>
      <name val="Univers CE"/>
      <family val="2"/>
    </font>
    <font>
      <i/>
      <sz val="14"/>
      <name val="Univers CE"/>
      <family val="2"/>
    </font>
    <font>
      <i/>
      <sz val="20"/>
      <name val="Univers CE"/>
      <family val="2"/>
    </font>
    <font>
      <sz val="26"/>
      <name val="Univers CE"/>
      <family val="2"/>
    </font>
    <font>
      <i/>
      <sz val="26"/>
      <name val="Univers CE"/>
      <family val="2"/>
    </font>
    <font>
      <sz val="12"/>
      <name val="Univers CE"/>
      <family val="2"/>
    </font>
    <font>
      <i/>
      <sz val="18"/>
      <name val="Univers CE"/>
      <family val="2"/>
    </font>
    <font>
      <i/>
      <sz val="12"/>
      <name val="Univers CE"/>
      <family val="2"/>
    </font>
    <font>
      <b/>
      <sz val="12"/>
      <name val="Univers CE"/>
      <family val="2"/>
    </font>
    <font>
      <sz val="14"/>
      <name val="Univers CE"/>
      <family val="2"/>
    </font>
    <font>
      <b/>
      <sz val="14"/>
      <name val="Univers CE"/>
      <family val="2"/>
    </font>
    <font>
      <i/>
      <sz val="8"/>
      <name val="Univers CE"/>
      <family val="0"/>
    </font>
    <font>
      <sz val="8"/>
      <name val="Univers CE"/>
      <family val="0"/>
    </font>
    <font>
      <b/>
      <i/>
      <sz val="13"/>
      <name val="Univers CE"/>
      <family val="0"/>
    </font>
    <font>
      <i/>
      <sz val="13"/>
      <name val="Univers CE"/>
      <family val="0"/>
    </font>
    <font>
      <sz val="13"/>
      <name val="Univers CE"/>
      <family val="0"/>
    </font>
    <font>
      <i/>
      <sz val="24"/>
      <name val="Univers CE"/>
      <family val="2"/>
    </font>
    <font>
      <b/>
      <sz val="11"/>
      <name val="Univers CE"/>
      <family val="0"/>
    </font>
    <font>
      <b/>
      <i/>
      <vertAlign val="superscript"/>
      <sz val="16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5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2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3" fillId="0" borderId="29" xfId="0" applyFont="1" applyFill="1" applyBorder="1" applyAlignment="1">
      <alignment/>
    </xf>
    <xf numFmtId="49" fontId="8" fillId="0" borderId="30" xfId="0" applyNumberFormat="1" applyFont="1" applyBorder="1" applyAlignment="1">
      <alignment horizontal="center" vertical="center"/>
    </xf>
    <xf numFmtId="2" fontId="11" fillId="33" borderId="26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8" fillId="33" borderId="20" xfId="0" applyFont="1" applyFill="1" applyBorder="1" applyAlignment="1">
      <alignment/>
    </xf>
    <xf numFmtId="0" fontId="4" fillId="33" borderId="3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1" fillId="33" borderId="35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1" fillId="33" borderId="36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left" vertical="center" wrapText="1"/>
    </xf>
    <xf numFmtId="0" fontId="20" fillId="34" borderId="42" xfId="0" applyFont="1" applyFill="1" applyBorder="1" applyAlignment="1">
      <alignment/>
    </xf>
    <xf numFmtId="0" fontId="0" fillId="0" borderId="0" xfId="0" applyAlignment="1">
      <alignment horizontal="center"/>
    </xf>
    <xf numFmtId="173" fontId="11" fillId="0" borderId="4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1" xfId="0" applyFont="1" applyFill="1" applyBorder="1" applyAlignment="1">
      <alignment vertical="center"/>
    </xf>
    <xf numFmtId="0" fontId="9" fillId="12" borderId="4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3" fontId="11" fillId="35" borderId="43" xfId="0" applyNumberFormat="1" applyFont="1" applyFill="1" applyBorder="1" applyAlignment="1">
      <alignment horizontal="center"/>
    </xf>
    <xf numFmtId="173" fontId="2" fillId="0" borderId="43" xfId="0" applyNumberFormat="1" applyFont="1" applyBorder="1" applyAlignment="1">
      <alignment horizontal="center"/>
    </xf>
    <xf numFmtId="173" fontId="11" fillId="34" borderId="18" xfId="0" applyNumberFormat="1" applyFont="1" applyFill="1" applyBorder="1" applyAlignment="1">
      <alignment horizontal="center" vertical="center"/>
    </xf>
    <xf numFmtId="173" fontId="11" fillId="13" borderId="49" xfId="0" applyNumberFormat="1" applyFont="1" applyFill="1" applyBorder="1" applyAlignment="1">
      <alignment horizontal="center" vertical="center"/>
    </xf>
    <xf numFmtId="173" fontId="11" fillId="19" borderId="43" xfId="0" applyNumberFormat="1" applyFont="1" applyFill="1" applyBorder="1" applyAlignment="1">
      <alignment horizontal="center" vertical="center"/>
    </xf>
    <xf numFmtId="173" fontId="11" fillId="35" borderId="49" xfId="0" applyNumberFormat="1" applyFont="1" applyFill="1" applyBorder="1" applyAlignment="1">
      <alignment/>
    </xf>
    <xf numFmtId="173" fontId="11" fillId="35" borderId="43" xfId="0" applyNumberFormat="1" applyFont="1" applyFill="1" applyBorder="1" applyAlignment="1">
      <alignment horizontal="center" vertical="center"/>
    </xf>
    <xf numFmtId="173" fontId="8" fillId="0" borderId="43" xfId="0" applyNumberFormat="1" applyFont="1" applyBorder="1" applyAlignment="1">
      <alignment horizontal="center" vertical="center"/>
    </xf>
    <xf numFmtId="173" fontId="11" fillId="35" borderId="18" xfId="0" applyNumberFormat="1" applyFont="1" applyFill="1" applyBorder="1" applyAlignment="1">
      <alignment horizontal="center" vertical="center"/>
    </xf>
    <xf numFmtId="173" fontId="8" fillId="0" borderId="43" xfId="0" applyNumberFormat="1" applyFont="1" applyBorder="1" applyAlignment="1">
      <alignment horizontal="center"/>
    </xf>
    <xf numFmtId="173" fontId="8" fillId="0" borderId="50" xfId="0" applyNumberFormat="1" applyFont="1" applyBorder="1" applyAlignment="1">
      <alignment horizontal="center"/>
    </xf>
    <xf numFmtId="173" fontId="11" fillId="13" borderId="4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52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173" fontId="11" fillId="0" borderId="5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173" fontId="11" fillId="0" borderId="4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8" fillId="0" borderId="0" xfId="0" applyNumberFormat="1" applyFont="1" applyFill="1" applyBorder="1" applyAlignment="1">
      <alignment horizontal="left" vertical="center"/>
    </xf>
    <xf numFmtId="173" fontId="8" fillId="0" borderId="43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173" fontId="11" fillId="12" borderId="54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/>
    </xf>
    <xf numFmtId="0" fontId="10" fillId="33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8" fillId="36" borderId="21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20" xfId="0" applyFont="1" applyFill="1" applyBorder="1" applyAlignment="1">
      <alignment horizontal="right"/>
    </xf>
    <xf numFmtId="173" fontId="8" fillId="0" borderId="4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173" fontId="11" fillId="0" borderId="43" xfId="0" applyNumberFormat="1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/>
    </xf>
    <xf numFmtId="173" fontId="11" fillId="35" borderId="49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/>
    </xf>
    <xf numFmtId="0" fontId="2" fillId="36" borderId="21" xfId="0" applyFont="1" applyFill="1" applyBorder="1" applyAlignment="1">
      <alignment horizontal="left" vertical="center" wrapText="1"/>
    </xf>
    <xf numFmtId="173" fontId="11" fillId="0" borderId="50" xfId="0" applyNumberFormat="1" applyFont="1" applyBorder="1" applyAlignment="1">
      <alignment horizontal="center" vertical="center"/>
    </xf>
    <xf numFmtId="173" fontId="11" fillId="0" borderId="53" xfId="0" applyNumberFormat="1" applyFont="1" applyBorder="1" applyAlignment="1">
      <alignment horizontal="center" vertical="center"/>
    </xf>
    <xf numFmtId="173" fontId="11" fillId="0" borderId="49" xfId="0" applyNumberFormat="1" applyFont="1" applyFill="1" applyBorder="1" applyAlignment="1">
      <alignment horizontal="center" vertical="center"/>
    </xf>
    <xf numFmtId="173" fontId="11" fillId="19" borderId="41" xfId="0" applyNumberFormat="1" applyFont="1" applyFill="1" applyBorder="1" applyAlignment="1">
      <alignment horizontal="center" vertical="center"/>
    </xf>
    <xf numFmtId="173" fontId="2" fillId="0" borderId="43" xfId="0" applyNumberFormat="1" applyFont="1" applyFill="1" applyBorder="1" applyAlignment="1">
      <alignment horizontal="center"/>
    </xf>
    <xf numFmtId="173" fontId="11" fillId="0" borderId="18" xfId="0" applyNumberFormat="1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11" fillId="35" borderId="43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left" vertical="top" wrapText="1"/>
    </xf>
    <xf numFmtId="0" fontId="12" fillId="33" borderId="47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173" fontId="20" fillId="36" borderId="42" xfId="0" applyNumberFormat="1" applyFont="1" applyFill="1" applyBorder="1" applyAlignment="1">
      <alignment horizontal="left" vertical="center"/>
    </xf>
    <xf numFmtId="0" fontId="8" fillId="13" borderId="55" xfId="0" applyFont="1" applyFill="1" applyBorder="1" applyAlignment="1">
      <alignment horizontal="left" vertical="center"/>
    </xf>
    <xf numFmtId="0" fontId="8" fillId="19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/>
    </xf>
    <xf numFmtId="173" fontId="11" fillId="2" borderId="43" xfId="0" applyNumberFormat="1" applyFont="1" applyFill="1" applyBorder="1" applyAlignment="1">
      <alignment horizontal="center" vertical="center"/>
    </xf>
    <xf numFmtId="173" fontId="11" fillId="2" borderId="50" xfId="0" applyNumberFormat="1" applyFont="1" applyFill="1" applyBorder="1" applyAlignment="1">
      <alignment horizontal="center" vertical="center"/>
    </xf>
    <xf numFmtId="173" fontId="20" fillId="2" borderId="18" xfId="0" applyNumberFormat="1" applyFont="1" applyFill="1" applyBorder="1" applyAlignment="1">
      <alignment horizontal="left" vertical="center"/>
    </xf>
    <xf numFmtId="191" fontId="13" fillId="0" borderId="42" xfId="0" applyNumberFormat="1" applyFont="1" applyFill="1" applyBorder="1" applyAlignment="1">
      <alignment horizontal="center" vertical="center"/>
    </xf>
    <xf numFmtId="193" fontId="13" fillId="0" borderId="57" xfId="0" applyNumberFormat="1" applyFont="1" applyFill="1" applyBorder="1" applyAlignment="1">
      <alignment vertical="center"/>
    </xf>
    <xf numFmtId="0" fontId="11" fillId="34" borderId="41" xfId="0" applyFont="1" applyFill="1" applyBorder="1" applyAlignment="1">
      <alignment/>
    </xf>
    <xf numFmtId="193" fontId="13" fillId="0" borderId="58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0" fontId="4" fillId="13" borderId="47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1" fillId="19" borderId="48" xfId="0" applyFont="1" applyFill="1" applyBorder="1" applyAlignment="1">
      <alignment horizontal="center" vertical="center" wrapText="1"/>
    </xf>
    <xf numFmtId="0" fontId="1" fillId="19" borderId="47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7" fillId="33" borderId="6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I15" sqref="I15"/>
    </sheetView>
  </sheetViews>
  <sheetFormatPr defaultColWidth="8.875" defaultRowHeight="12.75"/>
  <cols>
    <col min="1" max="1" width="37.625" style="0" customWidth="1"/>
    <col min="2" max="4" width="10.50390625" style="0" customWidth="1"/>
    <col min="5" max="5" width="13.50390625" style="0" customWidth="1"/>
    <col min="6" max="6" width="14.125" style="0" customWidth="1"/>
    <col min="7" max="8" width="13.50390625" style="0" customWidth="1"/>
    <col min="9" max="9" width="17.875" style="0" customWidth="1"/>
    <col min="10" max="10" width="10.125" style="0" bestFit="1" customWidth="1"/>
    <col min="11" max="11" width="11.875" style="0" bestFit="1" customWidth="1"/>
  </cols>
  <sheetData>
    <row r="1" spans="1:8" ht="39.75" customHeight="1">
      <c r="A1" s="166" t="s">
        <v>72</v>
      </c>
      <c r="B1" s="166"/>
      <c r="C1" s="166"/>
      <c r="D1" s="166"/>
      <c r="E1" s="166"/>
      <c r="F1" s="166"/>
      <c r="G1" s="166"/>
      <c r="H1" s="166"/>
    </row>
    <row r="2" spans="1:9" ht="39.75" customHeight="1" thickBot="1">
      <c r="A2" s="167" t="s">
        <v>121</v>
      </c>
      <c r="B2" s="167"/>
      <c r="C2" s="167"/>
      <c r="D2" s="167"/>
      <c r="E2" s="167"/>
      <c r="F2" s="167"/>
      <c r="G2" s="167"/>
      <c r="H2" s="167"/>
      <c r="I2" s="120"/>
    </row>
    <row r="3" spans="1:8" s="6" customFormat="1" ht="3.75" customHeight="1" hidden="1" thickBot="1">
      <c r="A3" s="5"/>
      <c r="B3" s="7"/>
      <c r="C3" s="7"/>
      <c r="D3" s="7"/>
      <c r="E3" s="7"/>
      <c r="F3" s="7"/>
      <c r="G3" s="7"/>
      <c r="H3" s="7"/>
    </row>
    <row r="4" spans="1:9" ht="19.5" customHeight="1">
      <c r="A4" s="168" t="s">
        <v>73</v>
      </c>
      <c r="B4" s="170" t="s">
        <v>0</v>
      </c>
      <c r="C4" s="172" t="s">
        <v>17</v>
      </c>
      <c r="D4" s="21" t="s">
        <v>1</v>
      </c>
      <c r="E4" s="174" t="s">
        <v>44</v>
      </c>
      <c r="F4" s="175"/>
      <c r="G4" s="175"/>
      <c r="H4" s="175"/>
      <c r="I4" s="164" t="s">
        <v>122</v>
      </c>
    </row>
    <row r="5" spans="1:9" ht="60.75" customHeight="1" thickBot="1">
      <c r="A5" s="169"/>
      <c r="B5" s="171"/>
      <c r="C5" s="173"/>
      <c r="D5" s="8" t="s">
        <v>18</v>
      </c>
      <c r="E5" s="2" t="s">
        <v>2</v>
      </c>
      <c r="F5" s="61" t="s">
        <v>75</v>
      </c>
      <c r="G5" s="62" t="s">
        <v>76</v>
      </c>
      <c r="H5" s="22" t="s">
        <v>22</v>
      </c>
      <c r="I5" s="165"/>
    </row>
    <row r="6" spans="1:9" ht="24.75" customHeight="1">
      <c r="A6" s="135" t="s">
        <v>67</v>
      </c>
      <c r="B6" s="94">
        <v>55</v>
      </c>
      <c r="C6" s="95" t="s">
        <v>30</v>
      </c>
      <c r="D6" s="96" t="s">
        <v>32</v>
      </c>
      <c r="E6" s="97">
        <v>150</v>
      </c>
      <c r="F6" s="98">
        <v>5500</v>
      </c>
      <c r="G6" s="97">
        <v>600</v>
      </c>
      <c r="H6" s="99">
        <v>150</v>
      </c>
      <c r="I6" s="100">
        <f>E6+F6+G6+H6</f>
        <v>6400</v>
      </c>
    </row>
    <row r="7" spans="1:17" ht="24.75" customHeight="1">
      <c r="A7" s="136" t="s">
        <v>123</v>
      </c>
      <c r="B7" s="101">
        <v>70</v>
      </c>
      <c r="C7" s="102" t="s">
        <v>30</v>
      </c>
      <c r="D7" s="103" t="s">
        <v>32</v>
      </c>
      <c r="E7" s="104">
        <v>150</v>
      </c>
      <c r="F7" s="105">
        <v>6650</v>
      </c>
      <c r="G7" s="104">
        <v>500</v>
      </c>
      <c r="H7" s="106">
        <v>150</v>
      </c>
      <c r="I7" s="107">
        <f>E7+F7+G7+H7</f>
        <v>7450</v>
      </c>
      <c r="Q7" s="64"/>
    </row>
    <row r="8" spans="1:9" ht="24.75" customHeight="1">
      <c r="A8" s="136" t="s">
        <v>124</v>
      </c>
      <c r="B8" s="101">
        <v>119</v>
      </c>
      <c r="C8" s="102" t="s">
        <v>30</v>
      </c>
      <c r="D8" s="103" t="s">
        <v>32</v>
      </c>
      <c r="E8" s="104">
        <v>0</v>
      </c>
      <c r="F8" s="105">
        <v>1800</v>
      </c>
      <c r="G8" s="104">
        <v>350</v>
      </c>
      <c r="H8" s="106">
        <v>150</v>
      </c>
      <c r="I8" s="107">
        <f>E8+F8+G8+H8</f>
        <v>2300</v>
      </c>
    </row>
    <row r="9" spans="1:9" ht="24.75" customHeight="1">
      <c r="A9" s="136" t="s">
        <v>93</v>
      </c>
      <c r="B9" s="101">
        <v>167</v>
      </c>
      <c r="C9" s="102" t="s">
        <v>30</v>
      </c>
      <c r="D9" s="103" t="s">
        <v>32</v>
      </c>
      <c r="E9" s="104">
        <v>120</v>
      </c>
      <c r="F9" s="105">
        <v>0</v>
      </c>
      <c r="G9" s="104">
        <v>200</v>
      </c>
      <c r="H9" s="106">
        <v>0</v>
      </c>
      <c r="I9" s="107">
        <f>E9+F9+G9+H9</f>
        <v>320</v>
      </c>
    </row>
    <row r="10" spans="1:9" ht="24.75" customHeight="1">
      <c r="A10" s="136" t="s">
        <v>125</v>
      </c>
      <c r="B10" s="101">
        <v>20</v>
      </c>
      <c r="C10" s="102" t="s">
        <v>30</v>
      </c>
      <c r="D10" s="103" t="s">
        <v>33</v>
      </c>
      <c r="E10" s="104">
        <v>120</v>
      </c>
      <c r="F10" s="105">
        <v>200</v>
      </c>
      <c r="G10" s="104">
        <v>300</v>
      </c>
      <c r="H10" s="106">
        <v>250</v>
      </c>
      <c r="I10" s="107">
        <f>H10+G10+F10+E10</f>
        <v>870</v>
      </c>
    </row>
    <row r="11" spans="1:9" ht="24.75" customHeight="1">
      <c r="A11" s="136" t="s">
        <v>78</v>
      </c>
      <c r="B11" s="101">
        <v>8</v>
      </c>
      <c r="C11" s="102" t="s">
        <v>79</v>
      </c>
      <c r="D11" s="103" t="s">
        <v>33</v>
      </c>
      <c r="E11" s="104">
        <v>0</v>
      </c>
      <c r="F11" s="105">
        <v>80</v>
      </c>
      <c r="G11" s="104">
        <v>0</v>
      </c>
      <c r="H11" s="106">
        <v>0</v>
      </c>
      <c r="I11" s="107">
        <f>H11+G11+F11+E11</f>
        <v>80</v>
      </c>
    </row>
    <row r="12" spans="1:9" ht="25.5" customHeight="1">
      <c r="A12" s="136" t="s">
        <v>126</v>
      </c>
      <c r="B12" s="101">
        <v>49</v>
      </c>
      <c r="C12" s="102" t="s">
        <v>30</v>
      </c>
      <c r="D12" s="103" t="s">
        <v>33</v>
      </c>
      <c r="E12" s="104">
        <v>120</v>
      </c>
      <c r="F12" s="104">
        <v>0</v>
      </c>
      <c r="G12" s="104">
        <v>200</v>
      </c>
      <c r="H12" s="106">
        <v>0</v>
      </c>
      <c r="I12" s="107">
        <f>H12+G12+F12+E12</f>
        <v>320</v>
      </c>
    </row>
    <row r="13" spans="1:9" ht="25.5" customHeight="1">
      <c r="A13" s="136" t="s">
        <v>117</v>
      </c>
      <c r="B13" s="101">
        <v>235</v>
      </c>
      <c r="C13" s="102" t="s">
        <v>30</v>
      </c>
      <c r="D13" s="103" t="s">
        <v>33</v>
      </c>
      <c r="E13" s="104">
        <v>120</v>
      </c>
      <c r="F13" s="104">
        <v>0</v>
      </c>
      <c r="G13" s="104">
        <v>150</v>
      </c>
      <c r="H13" s="106">
        <v>0</v>
      </c>
      <c r="I13" s="107">
        <f>E13+F13+G13+H13</f>
        <v>270</v>
      </c>
    </row>
    <row r="14" spans="1:9" ht="25.5" customHeight="1">
      <c r="A14" s="136" t="s">
        <v>127</v>
      </c>
      <c r="B14" s="101">
        <v>50</v>
      </c>
      <c r="C14" s="102" t="s">
        <v>30</v>
      </c>
      <c r="D14" s="103" t="s">
        <v>34</v>
      </c>
      <c r="E14" s="104">
        <v>140</v>
      </c>
      <c r="F14" s="104">
        <v>0</v>
      </c>
      <c r="G14" s="104">
        <v>200</v>
      </c>
      <c r="H14" s="106">
        <v>0</v>
      </c>
      <c r="I14" s="107">
        <f>H14+G14+F14+E14</f>
        <v>340</v>
      </c>
    </row>
    <row r="15" spans="1:10" ht="24.75" customHeight="1">
      <c r="A15" s="136" t="s">
        <v>114</v>
      </c>
      <c r="B15" s="101">
        <v>500</v>
      </c>
      <c r="C15" s="102" t="s">
        <v>31</v>
      </c>
      <c r="D15" s="103" t="s">
        <v>115</v>
      </c>
      <c r="E15" s="104">
        <v>100</v>
      </c>
      <c r="F15" s="104">
        <v>1500</v>
      </c>
      <c r="G15" s="104">
        <v>500</v>
      </c>
      <c r="H15" s="106">
        <v>3400</v>
      </c>
      <c r="I15" s="107">
        <f>H15+G15+F15+E15</f>
        <v>5500</v>
      </c>
      <c r="J15" s="93"/>
    </row>
    <row r="16" spans="1:9" ht="24.75" customHeight="1" thickBot="1">
      <c r="A16" s="136" t="s">
        <v>131</v>
      </c>
      <c r="B16" s="101"/>
      <c r="C16" s="102"/>
      <c r="D16" s="103"/>
      <c r="E16" s="104">
        <v>300</v>
      </c>
      <c r="F16" s="104">
        <v>1500</v>
      </c>
      <c r="G16" s="104">
        <v>800</v>
      </c>
      <c r="H16" s="106"/>
      <c r="I16" s="107">
        <f>H16+G16+F16+E16</f>
        <v>2600</v>
      </c>
    </row>
    <row r="17" spans="1:9" ht="24.75" customHeight="1" hidden="1">
      <c r="A17" s="136"/>
      <c r="B17" s="9"/>
      <c r="C17" s="68"/>
      <c r="D17" s="69"/>
      <c r="E17" s="25"/>
      <c r="F17" s="25"/>
      <c r="G17" s="25"/>
      <c r="H17" s="54"/>
      <c r="I17" s="90">
        <f>SUM(I6:I16)</f>
        <v>26450</v>
      </c>
    </row>
    <row r="18" spans="1:9" ht="24.75" customHeight="1" hidden="1">
      <c r="A18" s="137"/>
      <c r="B18" s="39"/>
      <c r="C18" s="70"/>
      <c r="D18" s="71"/>
      <c r="E18" s="40"/>
      <c r="F18" s="40"/>
      <c r="G18" s="40"/>
      <c r="H18" s="57"/>
      <c r="I18" s="90"/>
    </row>
    <row r="19" spans="1:9" ht="24.75" customHeight="1" hidden="1" thickBot="1">
      <c r="A19" s="138"/>
      <c r="B19" s="42"/>
      <c r="C19" s="72"/>
      <c r="D19" s="72"/>
      <c r="E19" s="43"/>
      <c r="F19" s="43"/>
      <c r="G19" s="43"/>
      <c r="H19" s="58"/>
      <c r="I19" s="91"/>
    </row>
    <row r="20" spans="1:11" ht="34.5" customHeight="1" thickBot="1">
      <c r="A20" s="139" t="s">
        <v>3</v>
      </c>
      <c r="B20" s="73"/>
      <c r="C20" s="74"/>
      <c r="D20" s="75"/>
      <c r="E20" s="41">
        <f>E6+E7+E8+E9+E10+E11+E12+E13+E14+E15+E16</f>
        <v>1320</v>
      </c>
      <c r="F20" s="41">
        <f>F6+F7+F8+F9+F10+F11+F12+F13+F14+F15+F16</f>
        <v>17230</v>
      </c>
      <c r="G20" s="41">
        <f>G6+G7+G8+G9+G10+G11+G12+G13+G14+G15+G16</f>
        <v>3800</v>
      </c>
      <c r="H20" s="59">
        <f>H6+H7+H8+H9+H10+H11+H12+H13+H14+H15+H16</f>
        <v>4100</v>
      </c>
      <c r="I20" s="92">
        <f>I6+I7+I8+I9+I10+I11+I12+I13+I14+I15+I16</f>
        <v>26450</v>
      </c>
      <c r="K20" s="140"/>
    </row>
    <row r="21" spans="1:10" ht="24.75" customHeight="1">
      <c r="A21" s="163" t="s">
        <v>137</v>
      </c>
      <c r="B21" s="163"/>
      <c r="C21" s="163"/>
      <c r="D21" s="163"/>
      <c r="E21" s="163"/>
      <c r="F21" s="163"/>
      <c r="G21" s="163"/>
      <c r="H21" s="163"/>
      <c r="I21" s="163"/>
      <c r="J21" s="141"/>
    </row>
    <row r="22" spans="1:9" ht="15.75" customHeight="1">
      <c r="A22" s="163"/>
      <c r="B22" s="163"/>
      <c r="C22" s="163"/>
      <c r="D22" s="163"/>
      <c r="E22" s="163"/>
      <c r="F22" s="163"/>
      <c r="G22" s="163"/>
      <c r="H22" s="163"/>
      <c r="I22" s="163"/>
    </row>
  </sheetData>
  <sheetProtection/>
  <mergeCells count="9">
    <mergeCell ref="A22:I22"/>
    <mergeCell ref="I4:I5"/>
    <mergeCell ref="A1:H1"/>
    <mergeCell ref="A2:H2"/>
    <mergeCell ref="A4:A5"/>
    <mergeCell ref="B4:B5"/>
    <mergeCell ref="C4:C5"/>
    <mergeCell ref="E4:H4"/>
    <mergeCell ref="A21:I2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112" zoomScaleNormal="112" zoomScalePageLayoutView="0" workbookViewId="0" topLeftCell="A1">
      <selection activeCell="F7" sqref="F7"/>
    </sheetView>
  </sheetViews>
  <sheetFormatPr defaultColWidth="8.875" defaultRowHeight="12.75"/>
  <cols>
    <col min="1" max="1" width="23.50390625" style="0" customWidth="1"/>
    <col min="2" max="4" width="8.50390625" style="0" customWidth="1"/>
    <col min="5" max="6" width="15.50390625" style="0" customWidth="1"/>
    <col min="7" max="7" width="18.00390625" style="0" customWidth="1"/>
    <col min="8" max="8" width="17.50390625" style="0" customWidth="1"/>
    <col min="9" max="9" width="16.50390625" style="0" customWidth="1"/>
  </cols>
  <sheetData>
    <row r="1" spans="1:9" ht="18" customHeight="1">
      <c r="A1" s="177" t="s">
        <v>52</v>
      </c>
      <c r="B1" s="181" t="s">
        <v>0</v>
      </c>
      <c r="C1" s="179" t="s">
        <v>4</v>
      </c>
      <c r="D1" s="183" t="s">
        <v>1</v>
      </c>
      <c r="E1" s="174" t="s">
        <v>44</v>
      </c>
      <c r="F1" s="176"/>
      <c r="G1" s="176"/>
      <c r="H1" s="175"/>
      <c r="I1" s="77" t="s">
        <v>19</v>
      </c>
    </row>
    <row r="2" spans="1:9" ht="18" customHeight="1" thickBot="1">
      <c r="A2" s="178"/>
      <c r="B2" s="182"/>
      <c r="C2" s="180"/>
      <c r="D2" s="184"/>
      <c r="E2" s="45" t="s">
        <v>2</v>
      </c>
      <c r="F2" s="46" t="s">
        <v>37</v>
      </c>
      <c r="G2" s="46" t="s">
        <v>47</v>
      </c>
      <c r="H2" s="56" t="s">
        <v>130</v>
      </c>
      <c r="I2" s="76">
        <v>2022</v>
      </c>
    </row>
    <row r="3" spans="1:10" ht="22.5" customHeight="1">
      <c r="A3" s="17" t="s">
        <v>68</v>
      </c>
      <c r="B3" s="12">
        <v>200</v>
      </c>
      <c r="C3" s="13">
        <v>2</v>
      </c>
      <c r="D3" s="13" t="s">
        <v>113</v>
      </c>
      <c r="E3" s="27">
        <v>1000</v>
      </c>
      <c r="F3" s="97">
        <v>3000</v>
      </c>
      <c r="G3" s="27">
        <v>1000</v>
      </c>
      <c r="H3" s="53"/>
      <c r="I3" s="131">
        <f>E3+F3+G3+H3</f>
        <v>5000</v>
      </c>
      <c r="J3" s="109"/>
    </row>
    <row r="4" spans="1:9" ht="22.5" customHeight="1">
      <c r="A4" s="18" t="s">
        <v>5</v>
      </c>
      <c r="B4" s="14">
        <v>192</v>
      </c>
      <c r="C4" s="10">
        <v>12</v>
      </c>
      <c r="D4" s="10" t="s">
        <v>53</v>
      </c>
      <c r="E4" s="25">
        <v>2200</v>
      </c>
      <c r="F4" s="25">
        <v>2000</v>
      </c>
      <c r="G4" s="25">
        <v>800</v>
      </c>
      <c r="H4" s="54"/>
      <c r="I4" s="65">
        <f>H4+G4+F4+E4</f>
        <v>5000</v>
      </c>
    </row>
    <row r="5" spans="1:9" ht="22.5" customHeight="1">
      <c r="A5" s="19" t="s">
        <v>6</v>
      </c>
      <c r="B5" s="15">
        <v>250</v>
      </c>
      <c r="C5" s="10">
        <v>35</v>
      </c>
      <c r="D5" s="10" t="s">
        <v>54</v>
      </c>
      <c r="E5" s="25">
        <v>500</v>
      </c>
      <c r="F5" s="25">
        <v>250</v>
      </c>
      <c r="G5" s="25"/>
      <c r="H5" s="54"/>
      <c r="I5" s="65">
        <f>H5+G5+F5+E5</f>
        <v>750</v>
      </c>
    </row>
    <row r="6" spans="1:9" ht="22.5" customHeight="1">
      <c r="A6" s="18" t="s">
        <v>7</v>
      </c>
      <c r="B6" s="14">
        <v>250</v>
      </c>
      <c r="C6" s="10">
        <v>35</v>
      </c>
      <c r="D6" s="10" t="s">
        <v>54</v>
      </c>
      <c r="E6" s="25">
        <v>1300</v>
      </c>
      <c r="F6" s="25">
        <v>400</v>
      </c>
      <c r="G6" s="25"/>
      <c r="H6" s="54"/>
      <c r="I6" s="129">
        <f>H6+G6+F6+E6</f>
        <v>1700</v>
      </c>
    </row>
    <row r="7" spans="1:9" ht="22.5" customHeight="1">
      <c r="A7" s="20" t="s">
        <v>112</v>
      </c>
      <c r="B7" s="29">
        <v>40</v>
      </c>
      <c r="C7" s="11">
        <v>8</v>
      </c>
      <c r="D7" s="11" t="s">
        <v>116</v>
      </c>
      <c r="E7" s="26">
        <v>400</v>
      </c>
      <c r="F7" s="26">
        <v>100</v>
      </c>
      <c r="G7" s="26"/>
      <c r="H7" s="55"/>
      <c r="I7" s="65">
        <f>E7+F7+G7+H7</f>
        <v>500</v>
      </c>
    </row>
    <row r="8" spans="1:9" ht="22.5" customHeight="1">
      <c r="A8" s="18" t="s">
        <v>8</v>
      </c>
      <c r="B8" s="14">
        <v>80</v>
      </c>
      <c r="C8" s="10">
        <v>30</v>
      </c>
      <c r="D8" s="10" t="s">
        <v>54</v>
      </c>
      <c r="E8" s="25">
        <v>700</v>
      </c>
      <c r="F8" s="25">
        <v>300</v>
      </c>
      <c r="G8" s="25"/>
      <c r="H8" s="54"/>
      <c r="I8" s="130">
        <f>H8+G8+F8+E8</f>
        <v>1000</v>
      </c>
    </row>
    <row r="9" spans="1:9" ht="22.5" customHeight="1">
      <c r="A9" s="18" t="s">
        <v>48</v>
      </c>
      <c r="B9" s="14">
        <v>120</v>
      </c>
      <c r="C9" s="10">
        <v>15</v>
      </c>
      <c r="D9" s="10" t="s">
        <v>54</v>
      </c>
      <c r="E9" s="25">
        <v>1750</v>
      </c>
      <c r="F9" s="25">
        <v>250</v>
      </c>
      <c r="G9" s="25"/>
      <c r="H9" s="54"/>
      <c r="I9" s="65">
        <v>2000</v>
      </c>
    </row>
    <row r="10" spans="1:9" ht="22.5" customHeight="1">
      <c r="A10" s="18" t="s">
        <v>20</v>
      </c>
      <c r="B10" s="14">
        <v>108</v>
      </c>
      <c r="C10" s="10">
        <v>12</v>
      </c>
      <c r="D10" s="10" t="s">
        <v>54</v>
      </c>
      <c r="E10" s="25">
        <v>1000</v>
      </c>
      <c r="F10" s="25">
        <v>400</v>
      </c>
      <c r="G10" s="25"/>
      <c r="H10" s="54"/>
      <c r="I10" s="65">
        <f>E10+F10+G10</f>
        <v>1400</v>
      </c>
    </row>
    <row r="11" spans="1:9" ht="22.5" customHeight="1">
      <c r="A11" s="19" t="s">
        <v>21</v>
      </c>
      <c r="B11" s="15">
        <v>15</v>
      </c>
      <c r="C11" s="10">
        <v>5</v>
      </c>
      <c r="D11" s="10" t="s">
        <v>54</v>
      </c>
      <c r="E11" s="25">
        <v>70</v>
      </c>
      <c r="F11" s="25">
        <v>30</v>
      </c>
      <c r="G11" s="25"/>
      <c r="H11" s="54"/>
      <c r="I11" s="65">
        <f>H11+G11+F11+E11</f>
        <v>100</v>
      </c>
    </row>
    <row r="12" spans="1:9" ht="22.5" customHeight="1">
      <c r="A12" s="20" t="s">
        <v>9</v>
      </c>
      <c r="B12" s="15">
        <v>6</v>
      </c>
      <c r="C12" s="10">
        <v>2</v>
      </c>
      <c r="D12" s="10" t="s">
        <v>54</v>
      </c>
      <c r="E12" s="25">
        <v>30</v>
      </c>
      <c r="F12" s="25">
        <v>20</v>
      </c>
      <c r="G12" s="25"/>
      <c r="H12" s="54"/>
      <c r="I12" s="65">
        <v>50</v>
      </c>
    </row>
    <row r="13" spans="1:9" ht="22.5" customHeight="1">
      <c r="A13" s="20" t="s">
        <v>10</v>
      </c>
      <c r="B13" s="15"/>
      <c r="C13" s="10"/>
      <c r="D13" s="10" t="s">
        <v>54</v>
      </c>
      <c r="E13" s="25">
        <v>350</v>
      </c>
      <c r="F13" s="25">
        <v>150</v>
      </c>
      <c r="G13" s="25"/>
      <c r="H13" s="54"/>
      <c r="I13" s="65">
        <f>E13+F13+G13</f>
        <v>500</v>
      </c>
    </row>
    <row r="14" spans="1:9" ht="22.5" customHeight="1">
      <c r="A14" s="20" t="s">
        <v>136</v>
      </c>
      <c r="B14" s="15">
        <v>18</v>
      </c>
      <c r="C14" s="10">
        <v>3</v>
      </c>
      <c r="D14" s="10" t="s">
        <v>54</v>
      </c>
      <c r="E14" s="25">
        <v>170</v>
      </c>
      <c r="F14" s="25">
        <v>30</v>
      </c>
      <c r="G14" s="25"/>
      <c r="H14" s="54"/>
      <c r="I14" s="65">
        <f>H14+G14+F14+E14</f>
        <v>200</v>
      </c>
    </row>
    <row r="15" spans="1:9" ht="22.5" customHeight="1">
      <c r="A15" s="20" t="s">
        <v>11</v>
      </c>
      <c r="B15" s="15">
        <v>20</v>
      </c>
      <c r="C15" s="10">
        <v>4</v>
      </c>
      <c r="D15" s="10" t="s">
        <v>55</v>
      </c>
      <c r="E15" s="25">
        <v>400</v>
      </c>
      <c r="F15" s="25">
        <v>100</v>
      </c>
      <c r="G15" s="25"/>
      <c r="H15" s="54"/>
      <c r="I15" s="65">
        <f>H15+G15+F15+E15</f>
        <v>500</v>
      </c>
    </row>
    <row r="16" spans="1:9" ht="22.5" customHeight="1">
      <c r="A16" s="20" t="s">
        <v>23</v>
      </c>
      <c r="B16" s="15">
        <v>15</v>
      </c>
      <c r="C16" s="10">
        <v>1</v>
      </c>
      <c r="D16" s="10" t="s">
        <v>33</v>
      </c>
      <c r="E16" s="25"/>
      <c r="F16" s="25">
        <v>300</v>
      </c>
      <c r="G16" s="25">
        <v>200</v>
      </c>
      <c r="H16" s="54"/>
      <c r="I16" s="65">
        <f>H16+G16+F16+E16</f>
        <v>500</v>
      </c>
    </row>
    <row r="17" spans="1:9" ht="22.5" customHeight="1">
      <c r="A17" s="34" t="s">
        <v>94</v>
      </c>
      <c r="B17" s="15">
        <v>60</v>
      </c>
      <c r="C17" s="10">
        <v>1</v>
      </c>
      <c r="D17" s="10" t="s">
        <v>35</v>
      </c>
      <c r="E17" s="25"/>
      <c r="F17" s="25">
        <v>800</v>
      </c>
      <c r="G17" s="25">
        <v>200</v>
      </c>
      <c r="H17" s="54"/>
      <c r="I17" s="65">
        <f>H17+G17+F17+E17</f>
        <v>1000</v>
      </c>
    </row>
    <row r="18" spans="1:9" ht="22.5" customHeight="1">
      <c r="A18" s="144" t="s">
        <v>132</v>
      </c>
      <c r="B18" s="15">
        <v>100</v>
      </c>
      <c r="C18" s="123">
        <v>3</v>
      </c>
      <c r="D18" s="123" t="s">
        <v>35</v>
      </c>
      <c r="E18" s="104">
        <v>500</v>
      </c>
      <c r="F18" s="104">
        <v>1500</v>
      </c>
      <c r="G18" s="104">
        <v>1000</v>
      </c>
      <c r="H18" s="106"/>
      <c r="I18" s="124">
        <v>3000</v>
      </c>
    </row>
    <row r="19" spans="1:9" ht="22.5" customHeight="1">
      <c r="A19" s="143" t="s">
        <v>138</v>
      </c>
      <c r="B19" s="15">
        <v>220</v>
      </c>
      <c r="C19" s="10">
        <v>1</v>
      </c>
      <c r="D19" s="10" t="s">
        <v>56</v>
      </c>
      <c r="E19" s="25">
        <v>300</v>
      </c>
      <c r="F19" s="25">
        <v>200</v>
      </c>
      <c r="G19" s="25">
        <v>200</v>
      </c>
      <c r="H19" s="54">
        <v>500</v>
      </c>
      <c r="I19" s="65">
        <f>H19+G19+F19+E19</f>
        <v>1200</v>
      </c>
    </row>
    <row r="20" spans="1:9" ht="22.5" customHeight="1" thickBot="1">
      <c r="A20" s="128" t="s">
        <v>111</v>
      </c>
      <c r="B20" s="15">
        <v>70</v>
      </c>
      <c r="C20" s="123">
        <v>1</v>
      </c>
      <c r="D20" s="123" t="s">
        <v>35</v>
      </c>
      <c r="E20" s="104">
        <v>500</v>
      </c>
      <c r="F20" s="104">
        <v>2500</v>
      </c>
      <c r="G20" s="104">
        <v>1000</v>
      </c>
      <c r="H20" s="106">
        <v>1500</v>
      </c>
      <c r="I20" s="134">
        <f>H20+G20+F20+E20</f>
        <v>5500</v>
      </c>
    </row>
    <row r="21" spans="1:9" ht="24.75" customHeight="1" thickBot="1">
      <c r="A21" s="30" t="s">
        <v>3</v>
      </c>
      <c r="B21" s="32"/>
      <c r="C21" s="33"/>
      <c r="D21" s="31"/>
      <c r="E21" s="38">
        <f>E3+E4+E5+E6+E7+E8+E9+E10+E11+E12+E13+E14+E15+E16+E17+E18+E19+E20</f>
        <v>11170</v>
      </c>
      <c r="F21" s="38">
        <f>F3+F4+F5+F6+F7+F8+F9+F10+F11+F12+F13+F14+F15+F16+F17+F18+F19+F20</f>
        <v>12330</v>
      </c>
      <c r="G21" s="38">
        <f>G3+G4+G5+G6+G7+G8+G9+G10+G11+G12+G13+G14+G15+G16+G17+G18+G19+G20</f>
        <v>4400</v>
      </c>
      <c r="H21" s="47">
        <f>H3+H4+H5+H6+H7+H8+H9+H10+H11+H12+H13+H14+H15+H16+H17+H18+H19+H20</f>
        <v>2000</v>
      </c>
      <c r="I21" s="132">
        <f>I3+I4+I5+I6+I7+I8+I9+I10+I11+I12+I13+I14+I15+I16+I17+I18+I19+I20</f>
        <v>29900</v>
      </c>
    </row>
    <row r="22" spans="1:9" ht="24.75" customHeight="1">
      <c r="A22" s="1"/>
      <c r="B22" s="1"/>
      <c r="C22" s="1"/>
      <c r="D22" s="1"/>
      <c r="E22" s="1"/>
      <c r="F22" s="1"/>
      <c r="G22" s="28"/>
      <c r="H22" s="1"/>
      <c r="I22" s="80"/>
    </row>
  </sheetData>
  <sheetProtection/>
  <mergeCells count="5">
    <mergeCell ref="E1:H1"/>
    <mergeCell ref="A1:A2"/>
    <mergeCell ref="C1:C2"/>
    <mergeCell ref="B1:B2"/>
    <mergeCell ref="D1:D2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PageLayoutView="0" workbookViewId="0" topLeftCell="A1">
      <selection activeCell="B2" sqref="B2"/>
    </sheetView>
  </sheetViews>
  <sheetFormatPr defaultColWidth="8.875" defaultRowHeight="12.75"/>
  <cols>
    <col min="1" max="1" width="35.625" style="0" customWidth="1"/>
    <col min="2" max="2" width="17.625" style="0" customWidth="1"/>
    <col min="3" max="3" width="22.375" style="0" customWidth="1"/>
    <col min="4" max="4" width="35.625" style="0" customWidth="1"/>
    <col min="5" max="5" width="20.625" style="0" customWidth="1"/>
  </cols>
  <sheetData>
    <row r="1" spans="1:5" ht="24" customHeight="1" thickBot="1">
      <c r="A1" s="79" t="s">
        <v>74</v>
      </c>
      <c r="B1" s="63" t="s">
        <v>128</v>
      </c>
      <c r="D1" s="185" t="s">
        <v>13</v>
      </c>
      <c r="E1" s="185"/>
    </row>
    <row r="2" spans="1:5" ht="18" customHeight="1" thickBot="1">
      <c r="A2" s="114" t="s">
        <v>58</v>
      </c>
      <c r="B2" s="86">
        <f>35000+1300+1000+500+1000</f>
        <v>38800</v>
      </c>
      <c r="D2" s="1"/>
      <c r="E2" s="155" t="s">
        <v>128</v>
      </c>
    </row>
    <row r="3" spans="1:5" ht="18" customHeight="1">
      <c r="A3" s="114" t="s">
        <v>57</v>
      </c>
      <c r="B3" s="81">
        <v>2500</v>
      </c>
      <c r="D3" s="149" t="s">
        <v>69</v>
      </c>
      <c r="E3" s="84">
        <f>rozpočet!I20</f>
        <v>26450</v>
      </c>
    </row>
    <row r="4" spans="1:5" ht="18" customHeight="1">
      <c r="A4" s="114" t="s">
        <v>38</v>
      </c>
      <c r="B4" s="142">
        <v>445000</v>
      </c>
      <c r="C4" s="108"/>
      <c r="D4" s="150" t="s">
        <v>70</v>
      </c>
      <c r="E4" s="85">
        <f>rozpočet2!I21</f>
        <v>29900</v>
      </c>
    </row>
    <row r="5" spans="1:5" s="23" customFormat="1" ht="18" customHeight="1">
      <c r="A5" s="115" t="s">
        <v>82</v>
      </c>
      <c r="B5" s="87">
        <v>110000</v>
      </c>
      <c r="D5" s="151" t="s">
        <v>71</v>
      </c>
      <c r="E5" s="156">
        <f aca="true" t="shared" si="0" ref="E5:E10">B2</f>
        <v>38800</v>
      </c>
    </row>
    <row r="6" spans="1:5" s="23" customFormat="1" ht="18" customHeight="1">
      <c r="A6" s="115" t="s">
        <v>83</v>
      </c>
      <c r="B6" s="87">
        <v>55000</v>
      </c>
      <c r="D6" s="151" t="s">
        <v>102</v>
      </c>
      <c r="E6" s="156">
        <f t="shared" si="0"/>
        <v>2500</v>
      </c>
    </row>
    <row r="7" spans="1:5" s="23" customFormat="1" ht="18" customHeight="1">
      <c r="A7" s="115" t="s">
        <v>84</v>
      </c>
      <c r="B7" s="87">
        <f>B8+B9+B10+B11+B12+B13+B14+B15</f>
        <v>17800</v>
      </c>
      <c r="D7" s="151" t="s">
        <v>38</v>
      </c>
      <c r="E7" s="156">
        <f t="shared" si="0"/>
        <v>445000</v>
      </c>
    </row>
    <row r="8" spans="1:5" s="23" customFormat="1" ht="15.75" customHeight="1">
      <c r="A8" s="116" t="s">
        <v>12</v>
      </c>
      <c r="B8" s="88">
        <v>1500</v>
      </c>
      <c r="D8" s="151" t="s">
        <v>85</v>
      </c>
      <c r="E8" s="156">
        <f t="shared" si="0"/>
        <v>110000</v>
      </c>
    </row>
    <row r="9" spans="1:5" s="23" customFormat="1" ht="15.75" customHeight="1">
      <c r="A9" s="116" t="s">
        <v>59</v>
      </c>
      <c r="B9" s="88">
        <v>3500</v>
      </c>
      <c r="D9" s="151" t="s">
        <v>103</v>
      </c>
      <c r="E9" s="156">
        <f t="shared" si="0"/>
        <v>55000</v>
      </c>
    </row>
    <row r="10" spans="1:5" s="23" customFormat="1" ht="15.75" customHeight="1">
      <c r="A10" s="116" t="s">
        <v>49</v>
      </c>
      <c r="B10" s="88">
        <v>400</v>
      </c>
      <c r="D10" s="151" t="s">
        <v>86</v>
      </c>
      <c r="E10" s="156">
        <f t="shared" si="0"/>
        <v>17800</v>
      </c>
    </row>
    <row r="11" spans="1:5" s="23" customFormat="1" ht="15.75" customHeight="1">
      <c r="A11" s="116" t="s">
        <v>62</v>
      </c>
      <c r="B11" s="88">
        <v>6000</v>
      </c>
      <c r="D11" s="151" t="s">
        <v>87</v>
      </c>
      <c r="E11" s="156">
        <f>B16</f>
        <v>6000</v>
      </c>
    </row>
    <row r="12" spans="1:5" s="23" customFormat="1" ht="15.75" customHeight="1">
      <c r="A12" s="116" t="s">
        <v>50</v>
      </c>
      <c r="B12" s="88">
        <v>100</v>
      </c>
      <c r="D12" s="151" t="s">
        <v>104</v>
      </c>
      <c r="E12" s="156">
        <f>B17</f>
        <v>500</v>
      </c>
    </row>
    <row r="13" spans="1:5" s="23" customFormat="1" ht="15.75" customHeight="1">
      <c r="A13" s="116" t="s">
        <v>60</v>
      </c>
      <c r="B13" s="88">
        <v>3000</v>
      </c>
      <c r="D13" s="151" t="s">
        <v>105</v>
      </c>
      <c r="E13" s="156">
        <f>B18</f>
        <v>22600</v>
      </c>
    </row>
    <row r="14" spans="1:5" s="23" customFormat="1" ht="15.75" customHeight="1">
      <c r="A14" s="116" t="s">
        <v>61</v>
      </c>
      <c r="B14" s="88">
        <v>300</v>
      </c>
      <c r="D14" s="151" t="s">
        <v>88</v>
      </c>
      <c r="E14" s="156">
        <f>B27</f>
        <v>140000</v>
      </c>
    </row>
    <row r="15" spans="1:5" s="23" customFormat="1" ht="18" customHeight="1">
      <c r="A15" s="116" t="s">
        <v>39</v>
      </c>
      <c r="B15" s="110">
        <v>3000</v>
      </c>
      <c r="D15" s="151" t="s">
        <v>107</v>
      </c>
      <c r="E15" s="156">
        <f aca="true" t="shared" si="1" ref="E15:E20">B31</f>
        <v>55000</v>
      </c>
    </row>
    <row r="16" spans="1:5" s="23" customFormat="1" ht="18" customHeight="1">
      <c r="A16" s="111" t="s">
        <v>87</v>
      </c>
      <c r="B16" s="87">
        <v>6000</v>
      </c>
      <c r="D16" s="151" t="s">
        <v>89</v>
      </c>
      <c r="E16" s="156">
        <f t="shared" si="1"/>
        <v>1000</v>
      </c>
    </row>
    <row r="17" spans="1:5" s="23" customFormat="1" ht="18" customHeight="1">
      <c r="A17" s="111" t="s">
        <v>100</v>
      </c>
      <c r="B17" s="87">
        <v>500</v>
      </c>
      <c r="D17" s="151" t="s">
        <v>90</v>
      </c>
      <c r="E17" s="156">
        <f t="shared" si="1"/>
        <v>2000</v>
      </c>
    </row>
    <row r="18" spans="1:5" s="23" customFormat="1" ht="18" customHeight="1">
      <c r="A18" s="111" t="s">
        <v>101</v>
      </c>
      <c r="B18" s="87">
        <f>B26+B25+B24+B23+B22+B21+B20+B19</f>
        <v>22600</v>
      </c>
      <c r="D18" s="151" t="s">
        <v>91</v>
      </c>
      <c r="E18" s="157">
        <f t="shared" si="1"/>
        <v>40</v>
      </c>
    </row>
    <row r="19" spans="1:5" s="24" customFormat="1" ht="15.75" customHeight="1">
      <c r="A19" s="116" t="s">
        <v>24</v>
      </c>
      <c r="B19" s="88">
        <v>800</v>
      </c>
      <c r="D19" s="152" t="s">
        <v>92</v>
      </c>
      <c r="E19" s="157">
        <f t="shared" si="1"/>
        <v>10000</v>
      </c>
    </row>
    <row r="20" spans="1:5" s="24" customFormat="1" ht="15.75" customHeight="1">
      <c r="A20" s="116" t="s">
        <v>51</v>
      </c>
      <c r="B20" s="88">
        <v>4000</v>
      </c>
      <c r="D20" s="153" t="s">
        <v>109</v>
      </c>
      <c r="E20" s="157">
        <f t="shared" si="1"/>
        <v>6000</v>
      </c>
    </row>
    <row r="21" spans="1:5" s="24" customFormat="1" ht="15.75" customHeight="1" thickBot="1">
      <c r="A21" s="116" t="s">
        <v>25</v>
      </c>
      <c r="B21" s="88">
        <v>1000</v>
      </c>
      <c r="D21" s="154" t="s">
        <v>134</v>
      </c>
      <c r="E21" s="158">
        <v>21250</v>
      </c>
    </row>
    <row r="22" spans="1:5" s="24" customFormat="1" ht="15.75" customHeight="1" thickBot="1">
      <c r="A22" s="116" t="s">
        <v>63</v>
      </c>
      <c r="B22" s="88">
        <v>300</v>
      </c>
      <c r="D22" s="147" t="s">
        <v>46</v>
      </c>
      <c r="E22" s="148">
        <f>SUM(E3:E21)</f>
        <v>989840</v>
      </c>
    </row>
    <row r="23" spans="1:2" s="24" customFormat="1" ht="15.75" customHeight="1">
      <c r="A23" s="117" t="s">
        <v>120</v>
      </c>
      <c r="B23" s="88">
        <v>1500</v>
      </c>
    </row>
    <row r="24" spans="1:2" s="24" customFormat="1" ht="15.75" customHeight="1">
      <c r="A24" s="116" t="s">
        <v>26</v>
      </c>
      <c r="B24" s="88">
        <v>12000</v>
      </c>
    </row>
    <row r="25" spans="1:2" s="24" customFormat="1" ht="15.75" customHeight="1">
      <c r="A25" s="116" t="s">
        <v>36</v>
      </c>
      <c r="B25" s="88">
        <v>2000</v>
      </c>
    </row>
    <row r="26" spans="1:2" s="24" customFormat="1" ht="15.75" customHeight="1">
      <c r="A26" s="117" t="s">
        <v>110</v>
      </c>
      <c r="B26" s="88">
        <v>1000</v>
      </c>
    </row>
    <row r="27" spans="1:2" s="23" customFormat="1" ht="18" customHeight="1">
      <c r="A27" s="111" t="s">
        <v>106</v>
      </c>
      <c r="B27" s="87">
        <f>B30+B29+B28</f>
        <v>140000</v>
      </c>
    </row>
    <row r="28" spans="1:2" s="24" customFormat="1" ht="15.75" customHeight="1">
      <c r="A28" s="118" t="s">
        <v>45</v>
      </c>
      <c r="B28" s="88">
        <v>10000</v>
      </c>
    </row>
    <row r="29" spans="1:2" s="24" customFormat="1" ht="15.75" customHeight="1">
      <c r="A29" s="118" t="s">
        <v>64</v>
      </c>
      <c r="B29" s="88">
        <v>15000</v>
      </c>
    </row>
    <row r="30" spans="1:2" s="24" customFormat="1" ht="15.75" customHeight="1">
      <c r="A30" s="118" t="s">
        <v>65</v>
      </c>
      <c r="B30" s="88">
        <v>115000</v>
      </c>
    </row>
    <row r="31" spans="1:2" s="24" customFormat="1" ht="18" customHeight="1">
      <c r="A31" s="111" t="s">
        <v>108</v>
      </c>
      <c r="B31" s="87">
        <v>55000</v>
      </c>
    </row>
    <row r="32" spans="1:2" s="24" customFormat="1" ht="18" customHeight="1">
      <c r="A32" s="111" t="s">
        <v>89</v>
      </c>
      <c r="B32" s="87">
        <v>1000</v>
      </c>
    </row>
    <row r="33" spans="1:2" s="23" customFormat="1" ht="18" customHeight="1">
      <c r="A33" s="111" t="s">
        <v>90</v>
      </c>
      <c r="B33" s="87">
        <v>2000</v>
      </c>
    </row>
    <row r="34" spans="1:2" s="24" customFormat="1" ht="18" customHeight="1">
      <c r="A34" s="111" t="s">
        <v>129</v>
      </c>
      <c r="B34" s="87">
        <v>40</v>
      </c>
    </row>
    <row r="35" spans="1:2" s="24" customFormat="1" ht="18" customHeight="1">
      <c r="A35" s="112" t="s">
        <v>92</v>
      </c>
      <c r="B35" s="87">
        <v>10000</v>
      </c>
    </row>
    <row r="36" spans="1:2" s="24" customFormat="1" ht="18" customHeight="1">
      <c r="A36" s="146" t="s">
        <v>109</v>
      </c>
      <c r="B36" s="87">
        <v>6000</v>
      </c>
    </row>
    <row r="37" spans="1:2" s="24" customFormat="1" ht="18" customHeight="1" thickBot="1">
      <c r="A37" s="146" t="s">
        <v>133</v>
      </c>
      <c r="B37" s="89">
        <v>21250</v>
      </c>
    </row>
    <row r="38" spans="1:2" s="23" customFormat="1" ht="18" customHeight="1" thickBot="1">
      <c r="A38" s="145" t="s">
        <v>40</v>
      </c>
      <c r="B38" s="113">
        <f>B2+B3+B4+B5+B6+B7+B16+B17+B18+B27+B31+B32+B33+B34+B35+B36+B37</f>
        <v>933490</v>
      </c>
    </row>
    <row r="39" ht="13.5" customHeight="1">
      <c r="A39" s="1"/>
    </row>
    <row r="40" ht="19.5" customHeight="1">
      <c r="A40" s="66"/>
    </row>
    <row r="41" ht="13.5" customHeight="1">
      <c r="A41" s="1"/>
    </row>
    <row r="42" s="23" customFormat="1" ht="18" customHeight="1">
      <c r="A42" s="51"/>
    </row>
    <row r="43" s="23" customFormat="1" ht="18" customHeight="1">
      <c r="A43" s="51"/>
    </row>
    <row r="44" s="23" customFormat="1" ht="18" customHeight="1">
      <c r="A44" s="51"/>
    </row>
    <row r="45" s="23" customFormat="1" ht="18" customHeight="1">
      <c r="A45" s="51"/>
    </row>
    <row r="46" s="23" customFormat="1" ht="18" customHeight="1">
      <c r="A46" s="51"/>
    </row>
    <row r="47" s="23" customFormat="1" ht="18" customHeight="1">
      <c r="A47" s="51"/>
    </row>
    <row r="48" s="23" customFormat="1" ht="18" customHeight="1">
      <c r="A48" s="51"/>
    </row>
    <row r="49" s="23" customFormat="1" ht="18" customHeight="1">
      <c r="A49" s="51"/>
    </row>
    <row r="50" s="23" customFormat="1" ht="18" customHeight="1">
      <c r="A50" s="51"/>
    </row>
    <row r="51" s="23" customFormat="1" ht="18" customHeight="1">
      <c r="A51" s="51"/>
    </row>
    <row r="52" s="23" customFormat="1" ht="18" customHeight="1">
      <c r="A52" s="51"/>
    </row>
    <row r="53" s="23" customFormat="1" ht="18" customHeight="1">
      <c r="A53" s="51"/>
    </row>
    <row r="54" s="23" customFormat="1" ht="18" customHeight="1">
      <c r="A54" s="51"/>
    </row>
    <row r="55" s="23" customFormat="1" ht="18" customHeight="1">
      <c r="A55" s="51"/>
    </row>
    <row r="56" s="23" customFormat="1" ht="18" customHeight="1">
      <c r="A56" s="51"/>
    </row>
    <row r="57" s="23" customFormat="1" ht="18" customHeight="1">
      <c r="A57" s="51"/>
    </row>
    <row r="58" s="23" customFormat="1" ht="18" customHeight="1">
      <c r="A58" s="52"/>
    </row>
    <row r="59" ht="21.75" customHeight="1"/>
  </sheetData>
  <sheetProtection/>
  <mergeCells count="1">
    <mergeCell ref="D1:E1"/>
  </mergeCells>
  <printOptions horizontalCentered="1" verticalCentered="1"/>
  <pageMargins left="0.5905511811023623" right="0.5905511811023623" top="0.1968503937007874" bottom="0.1968503937007874" header="0.1968503937007874" footer="0.1968503937007874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23">
      <selection activeCell="A36" sqref="A36"/>
    </sheetView>
  </sheetViews>
  <sheetFormatPr defaultColWidth="8.875" defaultRowHeight="12.75"/>
  <cols>
    <col min="1" max="1" width="53.50390625" style="0" customWidth="1"/>
    <col min="2" max="2" width="29.875" style="0" customWidth="1"/>
  </cols>
  <sheetData>
    <row r="1" ht="34.5" customHeight="1">
      <c r="A1" s="3" t="s">
        <v>16</v>
      </c>
    </row>
    <row r="2" ht="24.75" customHeight="1" thickBot="1">
      <c r="A2" s="3"/>
    </row>
    <row r="3" spans="1:2" ht="30" customHeight="1" thickBot="1">
      <c r="A3" s="49" t="s">
        <v>14</v>
      </c>
      <c r="B3" s="78" t="s">
        <v>128</v>
      </c>
    </row>
    <row r="4" spans="1:2" ht="24.75" customHeight="1">
      <c r="A4" s="125" t="s">
        <v>27</v>
      </c>
      <c r="B4" s="126">
        <v>200</v>
      </c>
    </row>
    <row r="5" spans="1:2" ht="24.75" customHeight="1">
      <c r="A5" s="127" t="s">
        <v>28</v>
      </c>
      <c r="B5" s="81">
        <f>16500+4100</f>
        <v>20600</v>
      </c>
    </row>
    <row r="6" spans="1:2" ht="24.75" customHeight="1">
      <c r="A6" s="127" t="s">
        <v>29</v>
      </c>
      <c r="B6" s="81">
        <v>20000</v>
      </c>
    </row>
    <row r="7" spans="1:2" ht="24.75" customHeight="1">
      <c r="A7" s="127" t="s">
        <v>99</v>
      </c>
      <c r="B7" s="81">
        <v>30990</v>
      </c>
    </row>
    <row r="8" spans="1:2" ht="24.75" customHeight="1">
      <c r="A8" s="127" t="s">
        <v>95</v>
      </c>
      <c r="B8" s="81">
        <v>300</v>
      </c>
    </row>
    <row r="9" spans="1:2" ht="24.75" customHeight="1">
      <c r="A9" s="127" t="s">
        <v>96</v>
      </c>
      <c r="B9" s="81">
        <f>B13+B12+B11+B10</f>
        <v>320000</v>
      </c>
    </row>
    <row r="10" spans="1:2" ht="24.75" customHeight="1">
      <c r="A10" s="48" t="s">
        <v>77</v>
      </c>
      <c r="B10" s="82">
        <v>25000</v>
      </c>
    </row>
    <row r="11" spans="1:2" ht="24.75" customHeight="1">
      <c r="A11" s="48" t="s">
        <v>81</v>
      </c>
      <c r="B11" s="82">
        <v>195000</v>
      </c>
    </row>
    <row r="12" spans="1:2" ht="24.75" customHeight="1">
      <c r="A12" s="48" t="s">
        <v>80</v>
      </c>
      <c r="B12" s="82">
        <v>100000</v>
      </c>
    </row>
    <row r="13" spans="1:2" ht="24.75" customHeight="1">
      <c r="A13" s="48"/>
      <c r="B13" s="133"/>
    </row>
    <row r="14" spans="1:2" ht="24.75" customHeight="1">
      <c r="A14" s="44" t="s">
        <v>97</v>
      </c>
      <c r="B14" s="81">
        <f>B16+B15</f>
        <v>12300</v>
      </c>
    </row>
    <row r="15" spans="1:2" ht="24.75" customHeight="1">
      <c r="A15" s="121" t="s">
        <v>118</v>
      </c>
      <c r="B15" s="122">
        <v>7300</v>
      </c>
    </row>
    <row r="16" spans="1:2" ht="24.75" customHeight="1">
      <c r="A16" s="121" t="s">
        <v>119</v>
      </c>
      <c r="B16" s="122">
        <v>5000</v>
      </c>
    </row>
    <row r="17" spans="1:2" ht="24.75" customHeight="1">
      <c r="A17" s="44" t="s">
        <v>135</v>
      </c>
      <c r="B17" s="81">
        <v>585000</v>
      </c>
    </row>
    <row r="18" spans="1:2" ht="24.75" customHeight="1">
      <c r="A18" s="44" t="s">
        <v>98</v>
      </c>
      <c r="B18" s="81">
        <v>450</v>
      </c>
    </row>
    <row r="19" spans="1:2" ht="24.75" customHeight="1" thickBot="1">
      <c r="A19" s="119"/>
      <c r="B19" s="81"/>
    </row>
    <row r="20" spans="1:2" ht="24.75" customHeight="1" thickBot="1">
      <c r="A20" s="50" t="s">
        <v>41</v>
      </c>
      <c r="B20" s="83">
        <f>B4+B5+B6+B7+B8+B9+B14+B17+B18+B19</f>
        <v>989840</v>
      </c>
    </row>
    <row r="21" ht="19.5" customHeight="1">
      <c r="A21" s="36"/>
    </row>
    <row r="22" ht="19.5" customHeight="1">
      <c r="A22" s="67"/>
    </row>
    <row r="23" ht="19.5" customHeight="1" thickBot="1">
      <c r="A23" s="35"/>
    </row>
    <row r="24" spans="1:2" ht="24.75" customHeight="1" thickBot="1">
      <c r="A24" s="4" t="s">
        <v>15</v>
      </c>
      <c r="B24" s="161" t="s">
        <v>128</v>
      </c>
    </row>
    <row r="25" spans="1:5" ht="30" customHeight="1" thickBot="1">
      <c r="A25" s="60" t="s">
        <v>42</v>
      </c>
      <c r="B25" s="162">
        <f>B20</f>
        <v>989840</v>
      </c>
      <c r="E25" s="141"/>
    </row>
    <row r="26" spans="1:2" ht="30" customHeight="1" thickBot="1">
      <c r="A26" s="16" t="s">
        <v>66</v>
      </c>
      <c r="B26" s="160">
        <f>rozpočet3!E22</f>
        <v>989840</v>
      </c>
    </row>
    <row r="27" spans="1:2" ht="30" customHeight="1" thickBot="1">
      <c r="A27" s="37" t="s">
        <v>43</v>
      </c>
      <c r="B27" s="159">
        <v>0</v>
      </c>
    </row>
    <row r="30" spans="1:2" ht="12.75">
      <c r="A30" s="163"/>
      <c r="B30" s="163"/>
    </row>
    <row r="32" spans="1:4" ht="12.75">
      <c r="A32" s="163"/>
      <c r="B32" s="163"/>
      <c r="C32" s="163"/>
      <c r="D32" s="163"/>
    </row>
  </sheetData>
  <sheetProtection/>
  <mergeCells count="2">
    <mergeCell ref="A30:B30"/>
    <mergeCell ref="A32:D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Stredoslovenský futbalový zvaz</dc:creator>
  <cp:keywords/>
  <dc:description/>
  <cp:lastModifiedBy>Michaela Potančoková</cp:lastModifiedBy>
  <cp:lastPrinted>2021-12-02T13:27:24Z</cp:lastPrinted>
  <dcterms:created xsi:type="dcterms:W3CDTF">1997-01-06T21:49:28Z</dcterms:created>
  <dcterms:modified xsi:type="dcterms:W3CDTF">2022-06-23T08:28:11Z</dcterms:modified>
  <cp:category/>
  <cp:version/>
  <cp:contentType/>
  <cp:contentStatus/>
</cp:coreProperties>
</file>